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05" windowHeight="10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<sst xmlns="http://schemas.openxmlformats.org/spreadsheetml/2006/main" count="74" uniqueCount="33">
  <si>
    <t>用地类型</t>
  </si>
  <si>
    <t>一级</t>
  </si>
  <si>
    <t>二级</t>
  </si>
  <si>
    <t>三级</t>
  </si>
  <si>
    <t>四级</t>
  </si>
  <si>
    <t>商服用地</t>
  </si>
  <si>
    <t>居住用地</t>
  </si>
  <si>
    <t>城区级别基准地价内涵容积率</t>
  </si>
  <si>
    <t>城区级别基准楼面地价</t>
  </si>
  <si>
    <t>（三）2013年1月1日至2016年5月1日前，按15%征收</t>
  </si>
  <si>
    <t>二、按具体金额补缴数额如下</t>
  </si>
  <si>
    <t>时间段</t>
  </si>
  <si>
    <t>2008年1月1日前取得</t>
  </si>
  <si>
    <t>应补地价（元/平方米）</t>
  </si>
  <si>
    <t>2008年1月1日至2012年12月31日止</t>
  </si>
  <si>
    <t>2013年1月1日至2016年5月1日前</t>
  </si>
  <si>
    <t>一、沅江市城区现行基准地价情况汇总表</t>
  </si>
  <si>
    <t xml:space="preserve">
             </t>
  </si>
  <si>
    <t>基准地价内涵容积率</t>
  </si>
  <si>
    <t>沅江市城区现行基准地价情况汇总表</t>
  </si>
  <si>
    <t>基准地价（元/平方米)</t>
  </si>
  <si>
    <t>基准楼面地价（元/平方米)</t>
  </si>
  <si>
    <t>城区级别基准地价</t>
  </si>
  <si>
    <t>商服用地</t>
  </si>
  <si>
    <t>居住用地</t>
  </si>
  <si>
    <t>一级</t>
  </si>
  <si>
    <t>二级</t>
  </si>
  <si>
    <t>三级</t>
  </si>
  <si>
    <t>四级</t>
  </si>
  <si>
    <t>2008年1月1日前，按5%征收</t>
  </si>
  <si>
    <t>按基准楼面地价计算应补缴标准</t>
  </si>
  <si>
    <t>2008年1月1日至2012年4月8日前，按10%征收</t>
  </si>
  <si>
    <t>2012年4月8日至2016年5月1日前，按15%征收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</si>
</sst>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.00_);[Red]\(0.00\)"/>
  </numFmts>
  <fonts count="2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85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314325</xdr:colOff>
      <xdr:row>3</xdr:row>
      <xdr:rowOff>171450</xdr:rowOff>
    </xdr:from>
    <xdr:ext cx="923925" cy="228600"/>
    <xdr:sp>
      <xdr:nvSpPr>
        <xdr:cNvPr id="1" name="Text Box 3"/>
        <xdr:cNvSpPr txBox="1">
          <a:spLocks noChangeArrowheads="1"/>
        </xdr:cNvSpPr>
      </xdr:nvSpPr>
      <xdr:spPr>
        <a:xfrm>
          <a:off x="314325" y="1323975"/>
          <a:ext cx="923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用地类型</a:t>
          </a:r>
        </a:p>
      </xdr:txBody>
    </xdr:sp>
    <xdr:clientData/>
  </xdr:oneCellAnchor>
  <xdr:oneCellAnchor>
    <xdr:from>
      <xdr:col>8</xdr:col>
      <xdr:colOff>190500</xdr:colOff>
      <xdr:row>4</xdr:row>
      <xdr:rowOff>190500</xdr:rowOff>
    </xdr:from>
    <xdr:ext cx="457200" cy="228600"/>
    <xdr:sp>
      <xdr:nvSpPr>
        <xdr:cNvPr id="2" name="Text Box 4"/>
        <xdr:cNvSpPr txBox="1">
          <a:spLocks noChangeArrowheads="1"/>
        </xdr:cNvSpPr>
      </xdr:nvSpPr>
      <xdr:spPr>
        <a:xfrm>
          <a:off x="190500" y="17240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级别
</a:t>
          </a:r>
        </a:p>
      </xdr:txBody>
    </xdr:sp>
    <xdr:clientData/>
  </xdr:oneCellAnchor>
  <xdr:oneCellAnchor>
    <xdr:from>
      <xdr:col>8</xdr:col>
      <xdr:colOff>762000</xdr:colOff>
      <xdr:row>13</xdr:row>
      <xdr:rowOff>276225</xdr:rowOff>
    </xdr:from>
    <xdr:ext cx="542925" cy="219075"/>
    <xdr:sp>
      <xdr:nvSpPr>
        <xdr:cNvPr id="3" name="Text Box 5"/>
        <xdr:cNvSpPr txBox="1">
          <a:spLocks noChangeArrowheads="1"/>
        </xdr:cNvSpPr>
      </xdr:nvSpPr>
      <xdr:spPr>
        <a:xfrm>
          <a:off x="762000" y="548640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142875</xdr:colOff>
      <xdr:row>14</xdr:row>
      <xdr:rowOff>342900</xdr:rowOff>
    </xdr:from>
    <xdr:ext cx="533400" cy="209550"/>
    <xdr:sp>
      <xdr:nvSpPr>
        <xdr:cNvPr id="4" name="Text Box 6"/>
        <xdr:cNvSpPr txBox="1">
          <a:spLocks noChangeArrowheads="1"/>
        </xdr:cNvSpPr>
      </xdr:nvSpPr>
      <xdr:spPr>
        <a:xfrm>
          <a:off x="142875" y="60579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时间段</a:t>
          </a:r>
        </a:p>
      </xdr:txBody>
    </xdr:sp>
    <xdr:clientData/>
  </xdr:oneCellAnchor>
  <xdr:twoCellAnchor>
    <xdr:from>
      <xdr:col>8</xdr:col>
      <xdr:colOff>561975</xdr:colOff>
      <xdr:row>13</xdr:row>
      <xdr:rowOff>28575</xdr:rowOff>
    </xdr:from>
    <xdr:to>
      <xdr:col>9</xdr:col>
      <xdr:colOff>19050</xdr:colOff>
      <xdr:row>15</xdr:row>
      <xdr:rowOff>9525</xdr:rowOff>
    </xdr:to>
    <xdr:sp>
      <xdr:nvSpPr>
        <xdr:cNvPr id="5" name="Line 7"/>
        <xdr:cNvSpPr>
          <a:spLocks/>
        </xdr:cNvSpPr>
      </xdr:nvSpPr>
      <xdr:spPr>
        <a:xfrm>
          <a:off x="561975" y="5238750"/>
          <a:ext cx="5810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28575</xdr:colOff>
      <xdr:row>14</xdr:row>
      <xdr:rowOff>142875</xdr:rowOff>
    </xdr:from>
    <xdr:to>
      <xdr:col>9</xdr:col>
      <xdr:colOff>38100</xdr:colOff>
      <xdr:row>15</xdr:row>
      <xdr:rowOff>0</xdr:rowOff>
    </xdr:to>
    <xdr:sp>
      <xdr:nvSpPr>
        <xdr:cNvPr id="6" name="Line 8"/>
        <xdr:cNvSpPr>
          <a:spLocks/>
        </xdr:cNvSpPr>
      </xdr:nvSpPr>
      <xdr:spPr>
        <a:xfrm>
          <a:off x="28575" y="5857875"/>
          <a:ext cx="11334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8</xdr:col>
      <xdr:colOff>781050</xdr:colOff>
      <xdr:row>13</xdr:row>
      <xdr:rowOff>28575</xdr:rowOff>
    </xdr:from>
    <xdr:ext cx="342900" cy="361950"/>
    <xdr:sp>
      <xdr:nvSpPr>
        <xdr:cNvPr id="7" name="Text Box 9"/>
        <xdr:cNvSpPr txBox="1">
          <a:spLocks noChangeArrowheads="1"/>
        </xdr:cNvSpPr>
      </xdr:nvSpPr>
      <xdr:spPr>
        <a:xfrm>
          <a:off x="781050" y="5238750"/>
          <a:ext cx="342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用地类型途</a:t>
          </a:r>
        </a:p>
      </xdr:txBody>
    </xdr:sp>
    <xdr:clientData/>
  </xdr:oneCellAnchor>
  <xdr:oneCellAnchor>
    <xdr:from>
      <xdr:col>8</xdr:col>
      <xdr:colOff>247650</xdr:colOff>
      <xdr:row>13</xdr:row>
      <xdr:rowOff>323850</xdr:rowOff>
    </xdr:from>
    <xdr:ext cx="352425" cy="219075"/>
    <xdr:sp>
      <xdr:nvSpPr>
        <xdr:cNvPr id="8" name="Text Box 10"/>
        <xdr:cNvSpPr txBox="1">
          <a:spLocks noChangeArrowheads="1"/>
        </xdr:cNvSpPr>
      </xdr:nvSpPr>
      <xdr:spPr>
        <a:xfrm>
          <a:off x="247650" y="55340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级别</a:t>
          </a:r>
        </a:p>
      </xdr:txBody>
    </xdr:sp>
    <xdr:clientData/>
  </xdr:oneCellAnchor>
  <xdr:oneCellAnchor>
    <xdr:from>
      <xdr:col>11</xdr:col>
      <xdr:colOff>314325</xdr:colOff>
      <xdr:row>3</xdr:row>
      <xdr:rowOff>171450</xdr:rowOff>
    </xdr:from>
    <xdr:ext cx="923925" cy="228600"/>
    <xdr:sp>
      <xdr:nvSpPr>
        <xdr:cNvPr id="9" name="Text Box 11"/>
        <xdr:cNvSpPr txBox="1">
          <a:spLocks noChangeArrowheads="1"/>
        </xdr:cNvSpPr>
      </xdr:nvSpPr>
      <xdr:spPr>
        <a:xfrm>
          <a:off x="2905125" y="1323975"/>
          <a:ext cx="923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</a:t>
          </a:r>
        </a:p>
      </xdr:txBody>
    </xdr:sp>
    <xdr:clientData/>
  </xdr:oneCellAnchor>
  <xdr:oneCellAnchor>
    <xdr:from>
      <xdr:col>14</xdr:col>
      <xdr:colOff>314325</xdr:colOff>
      <xdr:row>3</xdr:row>
      <xdr:rowOff>171450</xdr:rowOff>
    </xdr:from>
    <xdr:ext cx="923925" cy="228600"/>
    <xdr:sp>
      <xdr:nvSpPr>
        <xdr:cNvPr id="10" name="Text Box 12"/>
        <xdr:cNvSpPr txBox="1">
          <a:spLocks noChangeArrowheads="1"/>
        </xdr:cNvSpPr>
      </xdr:nvSpPr>
      <xdr:spPr>
        <a:xfrm>
          <a:off x="5105400" y="1323975"/>
          <a:ext cx="923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</a:t>
          </a:r>
        </a:p>
      </xdr:txBody>
    </xdr:sp>
    <xdr:clientData/>
  </xdr:oneCellAnchor>
  <xdr:oneCellAnchor>
    <xdr:from>
      <xdr:col>8</xdr:col>
      <xdr:colOff>800100</xdr:colOff>
      <xdr:row>19</xdr:row>
      <xdr:rowOff>0</xdr:rowOff>
    </xdr:from>
    <xdr:ext cx="114300" cy="133350"/>
    <xdr:sp>
      <xdr:nvSpPr>
        <xdr:cNvPr id="11" name="Text Box 13"/>
        <xdr:cNvSpPr txBox="1">
          <a:spLocks noChangeArrowheads="1"/>
        </xdr:cNvSpPr>
      </xdr:nvSpPr>
      <xdr:spPr>
        <a:xfrm>
          <a:off x="800100" y="941070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8</xdr:col>
      <xdr:colOff>838200</xdr:colOff>
      <xdr:row>19</xdr:row>
      <xdr:rowOff>0</xdr:rowOff>
    </xdr:from>
    <xdr:to>
      <xdr:col>10</xdr:col>
      <xdr:colOff>9525</xdr:colOff>
      <xdr:row>19</xdr:row>
      <xdr:rowOff>0</xdr:rowOff>
    </xdr:to>
    <xdr:sp>
      <xdr:nvSpPr>
        <xdr:cNvPr id="12" name="Line 14"/>
        <xdr:cNvSpPr>
          <a:spLocks/>
        </xdr:cNvSpPr>
      </xdr:nvSpPr>
      <xdr:spPr>
        <a:xfrm>
          <a:off x="838200" y="94107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0</xdr:rowOff>
    </xdr:from>
    <xdr:to>
      <xdr:col>10</xdr:col>
      <xdr:colOff>19050</xdr:colOff>
      <xdr:row>19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94107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8</xdr:col>
      <xdr:colOff>657225</xdr:colOff>
      <xdr:row>19</xdr:row>
      <xdr:rowOff>0</xdr:rowOff>
    </xdr:from>
    <xdr:ext cx="66675" cy="28575"/>
    <xdr:sp>
      <xdr:nvSpPr>
        <xdr:cNvPr id="14" name="Text Box 16"/>
        <xdr:cNvSpPr txBox="1">
          <a:spLocks noChangeArrowheads="1"/>
        </xdr:cNvSpPr>
      </xdr:nvSpPr>
      <xdr:spPr>
        <a:xfrm>
          <a:off x="657225" y="941070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3"/>
  <sheetViews>
    <sheetView tabSelected="1" zoomScalePageLayoutView="0" workbookViewId="0" topLeftCell="I13">
      <selection activeCell="O22" sqref="O22"/>
    </sheetView>
  </sheetViews>
  <sheetFormatPr defaultColWidth="9.00390625" defaultRowHeight="14.25"/>
  <cols>
    <col min="1" max="1" width="5.75390625" style="0" hidden="1" customWidth="1"/>
    <col min="2" max="2" width="7.00390625" style="0" hidden="1" customWidth="1"/>
    <col min="3" max="3" width="9.625" style="0" hidden="1" customWidth="1"/>
    <col min="4" max="4" width="6.50390625" style="0" hidden="1" customWidth="1"/>
    <col min="5" max="5" width="6.375" style="0" hidden="1" customWidth="1"/>
    <col min="6" max="6" width="7.25390625" style="0" hidden="1" customWidth="1"/>
    <col min="7" max="8" width="11.625" style="0" hidden="1" customWidth="1"/>
    <col min="9" max="9" width="14.75390625" style="0" customWidth="1"/>
    <col min="10" max="10" width="9.625" style="1" customWidth="1"/>
    <col min="11" max="11" width="9.625" style="10" customWidth="1"/>
    <col min="12" max="15" width="9.625" style="1" customWidth="1"/>
    <col min="16" max="17" width="9.625" style="0" customWidth="1"/>
  </cols>
  <sheetData>
    <row r="1" ht="37.5" customHeight="1"/>
    <row r="2" ht="23.25" customHeight="1"/>
    <row r="3" spans="1:15" s="11" customFormat="1" ht="30" customHeight="1">
      <c r="A3" s="11" t="s">
        <v>16</v>
      </c>
      <c r="I3" s="26" t="s">
        <v>19</v>
      </c>
      <c r="J3" s="26"/>
      <c r="K3" s="26"/>
      <c r="L3" s="26"/>
      <c r="M3" s="26"/>
      <c r="N3" s="26"/>
      <c r="O3" s="26"/>
    </row>
    <row r="4" spans="1:15" s="11" customFormat="1" ht="30" customHeight="1">
      <c r="A4" s="24" t="s">
        <v>22</v>
      </c>
      <c r="B4" s="24"/>
      <c r="C4" s="24"/>
      <c r="D4" s="24"/>
      <c r="E4" s="24"/>
      <c r="I4" s="33" t="s">
        <v>17</v>
      </c>
      <c r="J4" s="32" t="s">
        <v>5</v>
      </c>
      <c r="K4" s="32"/>
      <c r="L4" s="32"/>
      <c r="M4" s="32" t="s">
        <v>6</v>
      </c>
      <c r="N4" s="32"/>
      <c r="O4" s="32"/>
    </row>
    <row r="5" spans="1:15" s="11" customFormat="1" ht="49.5" customHeight="1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I5" s="34"/>
      <c r="J5" s="13" t="s">
        <v>20</v>
      </c>
      <c r="K5" s="13" t="s">
        <v>18</v>
      </c>
      <c r="L5" s="13" t="s">
        <v>21</v>
      </c>
      <c r="M5" s="13" t="s">
        <v>20</v>
      </c>
      <c r="N5" s="13" t="s">
        <v>18</v>
      </c>
      <c r="O5" s="13" t="s">
        <v>21</v>
      </c>
    </row>
    <row r="6" spans="1:15" s="11" customFormat="1" ht="30" customHeight="1">
      <c r="A6" s="12" t="s">
        <v>5</v>
      </c>
      <c r="B6" s="12">
        <v>4230</v>
      </c>
      <c r="C6" s="12">
        <v>2575</v>
      </c>
      <c r="D6" s="12">
        <v>1288</v>
      </c>
      <c r="E6" s="12">
        <v>626</v>
      </c>
      <c r="I6" s="12" t="s">
        <v>1</v>
      </c>
      <c r="J6" s="14">
        <v>4230</v>
      </c>
      <c r="K6" s="15">
        <v>2</v>
      </c>
      <c r="L6" s="12">
        <f>ROUND(J6/K6,2)</f>
        <v>2115</v>
      </c>
      <c r="M6" s="12">
        <v>1200</v>
      </c>
      <c r="N6" s="15">
        <v>2</v>
      </c>
      <c r="O6" s="12">
        <f>ROUND(M6/N6,2)</f>
        <v>600</v>
      </c>
    </row>
    <row r="7" spans="1:15" s="11" customFormat="1" ht="30" customHeight="1">
      <c r="A7" s="12" t="s">
        <v>6</v>
      </c>
      <c r="B7" s="12">
        <v>1200</v>
      </c>
      <c r="C7" s="12">
        <v>930</v>
      </c>
      <c r="D7" s="12">
        <v>725</v>
      </c>
      <c r="E7" s="12">
        <v>560</v>
      </c>
      <c r="I7" s="12" t="s">
        <v>2</v>
      </c>
      <c r="J7" s="14">
        <v>2575</v>
      </c>
      <c r="K7" s="15">
        <v>1.8</v>
      </c>
      <c r="L7" s="12">
        <f>ROUND(J7/K7,2)</f>
        <v>1430.56</v>
      </c>
      <c r="M7" s="12">
        <v>930</v>
      </c>
      <c r="N7" s="15">
        <v>1.8</v>
      </c>
      <c r="O7" s="12">
        <f>ROUND(M7/N7,2)</f>
        <v>516.67</v>
      </c>
    </row>
    <row r="8" spans="1:15" s="11" customFormat="1" ht="30" customHeight="1">
      <c r="A8" s="16"/>
      <c r="B8" s="16"/>
      <c r="C8" s="16"/>
      <c r="D8" s="16"/>
      <c r="E8" s="16"/>
      <c r="G8" s="16"/>
      <c r="H8" s="17"/>
      <c r="I8" s="18" t="s">
        <v>3</v>
      </c>
      <c r="J8" s="14">
        <v>1288</v>
      </c>
      <c r="K8" s="15">
        <v>1.8</v>
      </c>
      <c r="L8" s="12">
        <f>ROUND(J8/K8,2)</f>
        <v>715.56</v>
      </c>
      <c r="M8" s="12">
        <v>725</v>
      </c>
      <c r="N8" s="15">
        <v>1.8</v>
      </c>
      <c r="O8" s="12">
        <f>ROUND(M8/N8,2)</f>
        <v>402.78</v>
      </c>
    </row>
    <row r="9" spans="1:15" s="11" customFormat="1" ht="30" customHeight="1">
      <c r="A9" s="24" t="s">
        <v>7</v>
      </c>
      <c r="B9" s="24"/>
      <c r="C9" s="24"/>
      <c r="D9" s="24"/>
      <c r="E9" s="24"/>
      <c r="G9" s="16"/>
      <c r="H9" s="17"/>
      <c r="I9" s="18" t="s">
        <v>4</v>
      </c>
      <c r="J9" s="14">
        <v>626</v>
      </c>
      <c r="K9" s="15">
        <v>1.6</v>
      </c>
      <c r="L9" s="12">
        <f>ROUND(J9/K9,2)</f>
        <v>391.25</v>
      </c>
      <c r="M9" s="12">
        <v>560</v>
      </c>
      <c r="N9" s="15">
        <v>1.6</v>
      </c>
      <c r="O9" s="12">
        <f>ROUND(M9/N9,2)</f>
        <v>350</v>
      </c>
    </row>
    <row r="10" spans="1:15" s="11" customFormat="1" ht="30" customHeight="1">
      <c r="A10" s="20"/>
      <c r="B10" s="20"/>
      <c r="C10" s="20"/>
      <c r="D10" s="20"/>
      <c r="E10" s="20"/>
      <c r="G10" s="16"/>
      <c r="H10" s="17"/>
      <c r="I10" s="17"/>
      <c r="J10" s="21"/>
      <c r="K10" s="22"/>
      <c r="L10" s="16"/>
      <c r="M10" s="16"/>
      <c r="N10" s="22"/>
      <c r="O10" s="16"/>
    </row>
    <row r="11" spans="1:15" s="11" customFormat="1" ht="30" customHeight="1">
      <c r="A11" s="20"/>
      <c r="B11" s="20"/>
      <c r="C11" s="20"/>
      <c r="D11" s="20"/>
      <c r="E11" s="20"/>
      <c r="G11" s="16"/>
      <c r="H11" s="17"/>
      <c r="I11" s="17"/>
      <c r="J11" s="21"/>
      <c r="K11" s="22"/>
      <c r="L11" s="16"/>
      <c r="M11" s="16"/>
      <c r="N11" s="22"/>
      <c r="O11" s="16"/>
    </row>
    <row r="12" spans="1:15" ht="30" customHeight="1">
      <c r="A12" s="2"/>
      <c r="B12" s="2"/>
      <c r="C12" s="2"/>
      <c r="D12" s="2"/>
      <c r="E12" s="2"/>
      <c r="G12" s="5"/>
      <c r="H12" s="6"/>
      <c r="I12" s="6"/>
      <c r="J12" s="8"/>
      <c r="K12" s="9"/>
      <c r="L12" s="5"/>
      <c r="M12" s="5"/>
      <c r="N12" s="9"/>
      <c r="O12" s="5"/>
    </row>
    <row r="13" spans="1:17" ht="30" customHeight="1">
      <c r="A13" s="3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G13" s="5"/>
      <c r="H13" s="6"/>
      <c r="I13" s="31" t="s">
        <v>30</v>
      </c>
      <c r="J13" s="31"/>
      <c r="K13" s="31"/>
      <c r="L13" s="31"/>
      <c r="M13" s="31"/>
      <c r="N13" s="31"/>
      <c r="O13" s="31"/>
      <c r="P13" s="31"/>
      <c r="Q13" s="31"/>
    </row>
    <row r="14" spans="1:17" ht="39.75" customHeight="1">
      <c r="A14" s="3" t="s">
        <v>5</v>
      </c>
      <c r="B14" s="4">
        <v>2</v>
      </c>
      <c r="C14" s="4">
        <v>1.8</v>
      </c>
      <c r="D14" s="4">
        <v>1.8</v>
      </c>
      <c r="E14" s="4">
        <v>1.6</v>
      </c>
      <c r="G14" s="5"/>
      <c r="H14" s="6"/>
      <c r="I14" s="30"/>
      <c r="J14" s="31" t="s">
        <v>23</v>
      </c>
      <c r="K14" s="31"/>
      <c r="L14" s="31"/>
      <c r="M14" s="31"/>
      <c r="N14" s="32" t="s">
        <v>24</v>
      </c>
      <c r="O14" s="32"/>
      <c r="P14" s="32"/>
      <c r="Q14" s="32"/>
    </row>
    <row r="15" spans="1:17" ht="39.75" customHeight="1">
      <c r="A15" s="3" t="s">
        <v>6</v>
      </c>
      <c r="B15" s="4">
        <v>2</v>
      </c>
      <c r="C15" s="4">
        <v>1.8</v>
      </c>
      <c r="D15" s="4">
        <v>1.8</v>
      </c>
      <c r="E15" s="4">
        <v>1.6</v>
      </c>
      <c r="I15" s="30"/>
      <c r="J15" s="12" t="s">
        <v>25</v>
      </c>
      <c r="K15" s="15" t="s">
        <v>26</v>
      </c>
      <c r="L15" s="12" t="s">
        <v>27</v>
      </c>
      <c r="M15" s="19" t="s">
        <v>28</v>
      </c>
      <c r="N15" s="19" t="s">
        <v>25</v>
      </c>
      <c r="O15" s="19" t="s">
        <v>26</v>
      </c>
      <c r="P15" s="19" t="s">
        <v>27</v>
      </c>
      <c r="Q15" s="19" t="s">
        <v>28</v>
      </c>
    </row>
    <row r="16" spans="1:17" ht="49.5" customHeight="1">
      <c r="A16" s="25" t="s">
        <v>8</v>
      </c>
      <c r="B16" s="25"/>
      <c r="C16" s="25"/>
      <c r="D16" s="25"/>
      <c r="E16" s="25"/>
      <c r="I16" s="19" t="s">
        <v>29</v>
      </c>
      <c r="J16" s="14">
        <v>105</v>
      </c>
      <c r="K16" s="14">
        <f>ROUND(L7*0.05,0)</f>
        <v>72</v>
      </c>
      <c r="L16" s="14">
        <f>ROUND(L8*0.05,0)</f>
        <v>36</v>
      </c>
      <c r="M16" s="14">
        <f>ROUND(L9*0.05,0)</f>
        <v>20</v>
      </c>
      <c r="N16" s="14">
        <f>ROUND(O6*0.05,2)</f>
        <v>30</v>
      </c>
      <c r="O16" s="14">
        <f>ROUND(O7*0.05,0)</f>
        <v>26</v>
      </c>
      <c r="P16" s="14">
        <f>ROUND(O8*0.05,0)</f>
        <v>20</v>
      </c>
      <c r="Q16" s="14">
        <f>ROUND(O9*0.05,0)</f>
        <v>18</v>
      </c>
    </row>
    <row r="17" spans="1:17" ht="49.5" customHeight="1">
      <c r="A17" s="3" t="s">
        <v>0</v>
      </c>
      <c r="B17" s="3" t="s">
        <v>1</v>
      </c>
      <c r="C17" s="3" t="s">
        <v>2</v>
      </c>
      <c r="D17" s="3" t="s">
        <v>3</v>
      </c>
      <c r="E17" s="3" t="s">
        <v>4</v>
      </c>
      <c r="I17" s="19" t="s">
        <v>31</v>
      </c>
      <c r="J17" s="14">
        <v>211</v>
      </c>
      <c r="K17" s="14">
        <f>ROUND(L7*0.1,0)</f>
        <v>143</v>
      </c>
      <c r="L17" s="14">
        <f>ROUND(L8*0.1,0)</f>
        <v>72</v>
      </c>
      <c r="M17" s="14">
        <f>ROUND(L9*0.1,0)</f>
        <v>39</v>
      </c>
      <c r="N17" s="14">
        <f>ROUND(O6*0.1,2)</f>
        <v>60</v>
      </c>
      <c r="O17" s="14">
        <f>ROUND(O7*0.1,0)</f>
        <v>52</v>
      </c>
      <c r="P17" s="14">
        <f>ROUND(O8*0.1,0)</f>
        <v>40</v>
      </c>
      <c r="Q17" s="14">
        <f>ROUND(O9*0.1,2)</f>
        <v>35</v>
      </c>
    </row>
    <row r="18" spans="1:17" ht="49.5" customHeight="1">
      <c r="A18" s="3" t="s">
        <v>5</v>
      </c>
      <c r="B18" s="3">
        <f aca="true" t="shared" si="0" ref="B18:E19">ROUND(B6/B14,2)</f>
        <v>2115</v>
      </c>
      <c r="C18" s="3">
        <f t="shared" si="0"/>
        <v>1430.56</v>
      </c>
      <c r="D18" s="3">
        <f t="shared" si="0"/>
        <v>715.56</v>
      </c>
      <c r="E18" s="3">
        <f t="shared" si="0"/>
        <v>391.25</v>
      </c>
      <c r="I18" s="19" t="s">
        <v>32</v>
      </c>
      <c r="J18" s="14">
        <f>ROUND(L6*0.15,0)</f>
        <v>317</v>
      </c>
      <c r="K18" s="14">
        <f>ROUND(L7*0.15,0)</f>
        <v>215</v>
      </c>
      <c r="L18" s="14">
        <f>ROUND(L8*0.15,0)</f>
        <v>107</v>
      </c>
      <c r="M18" s="14">
        <v>58</v>
      </c>
      <c r="N18" s="14">
        <f>ROUND(O6*0.15,0)</f>
        <v>90</v>
      </c>
      <c r="O18" s="14">
        <f>ROUND(O7*0.15,0)</f>
        <v>78</v>
      </c>
      <c r="P18" s="14">
        <f>ROUND(O8*0.15,0)</f>
        <v>60</v>
      </c>
      <c r="Q18" s="14">
        <v>52</v>
      </c>
    </row>
    <row r="19" spans="1:5" ht="102.75" customHeight="1">
      <c r="A19" s="3" t="s">
        <v>6</v>
      </c>
      <c r="B19" s="3">
        <f t="shared" si="0"/>
        <v>600</v>
      </c>
      <c r="C19" s="3">
        <f t="shared" si="0"/>
        <v>516.67</v>
      </c>
      <c r="D19" s="3">
        <f t="shared" si="0"/>
        <v>402.78</v>
      </c>
      <c r="E19" s="3">
        <f t="shared" si="0"/>
        <v>350</v>
      </c>
    </row>
    <row r="20" spans="1:10" ht="30" customHeigh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I20" s="35"/>
      <c r="J20" s="5"/>
    </row>
    <row r="21" spans="1:5" ht="30" customHeight="1">
      <c r="A21" s="3" t="s">
        <v>5</v>
      </c>
      <c r="B21" s="3">
        <f aca="true" t="shared" si="1" ref="B21:E22">ROUND(B18*0.1,2)</f>
        <v>211.5</v>
      </c>
      <c r="C21" s="3">
        <f t="shared" si="1"/>
        <v>143.06</v>
      </c>
      <c r="D21" s="3">
        <f t="shared" si="1"/>
        <v>71.56</v>
      </c>
      <c r="E21" s="3">
        <f t="shared" si="1"/>
        <v>39.13</v>
      </c>
    </row>
    <row r="22" spans="1:5" ht="30" customHeight="1">
      <c r="A22" s="3" t="s">
        <v>6</v>
      </c>
      <c r="B22" s="3">
        <f t="shared" si="1"/>
        <v>60</v>
      </c>
      <c r="C22" s="3">
        <f t="shared" si="1"/>
        <v>51.67</v>
      </c>
      <c r="D22" s="3">
        <f t="shared" si="1"/>
        <v>40.28</v>
      </c>
      <c r="E22" s="3">
        <f t="shared" si="1"/>
        <v>35</v>
      </c>
    </row>
    <row r="23" spans="1:5" ht="30" customHeight="1">
      <c r="A23" s="1"/>
      <c r="B23" s="1"/>
      <c r="C23" s="1"/>
      <c r="D23" s="1"/>
      <c r="E23" s="1"/>
    </row>
    <row r="24" spans="1:5" ht="38.25" customHeight="1">
      <c r="A24" s="23" t="s">
        <v>9</v>
      </c>
      <c r="B24" s="23"/>
      <c r="C24" s="23"/>
      <c r="D24" s="23"/>
      <c r="E24" s="23"/>
    </row>
    <row r="25" spans="1:5" ht="30" customHeight="1">
      <c r="A25" s="3" t="s">
        <v>0</v>
      </c>
      <c r="B25" s="3" t="s">
        <v>1</v>
      </c>
      <c r="C25" s="3" t="s">
        <v>2</v>
      </c>
      <c r="D25" s="3" t="s">
        <v>3</v>
      </c>
      <c r="E25" s="3" t="s">
        <v>4</v>
      </c>
    </row>
    <row r="26" spans="1:5" ht="30" customHeight="1">
      <c r="A26" s="3" t="s">
        <v>5</v>
      </c>
      <c r="B26" s="3">
        <f aca="true" t="shared" si="2" ref="B26:E27">ROUND(B18*0.15,2)</f>
        <v>317.25</v>
      </c>
      <c r="C26" s="3">
        <f t="shared" si="2"/>
        <v>214.58</v>
      </c>
      <c r="D26" s="3">
        <f t="shared" si="2"/>
        <v>107.33</v>
      </c>
      <c r="E26" s="3">
        <f t="shared" si="2"/>
        <v>58.69</v>
      </c>
    </row>
    <row r="27" spans="1:5" ht="30" customHeight="1">
      <c r="A27" s="3" t="s">
        <v>6</v>
      </c>
      <c r="B27" s="3">
        <f t="shared" si="2"/>
        <v>90</v>
      </c>
      <c r="C27" s="3">
        <f t="shared" si="2"/>
        <v>77.5</v>
      </c>
      <c r="D27" s="3">
        <f t="shared" si="2"/>
        <v>60.42</v>
      </c>
      <c r="E27" s="3">
        <f t="shared" si="2"/>
        <v>52.5</v>
      </c>
    </row>
    <row r="29" spans="1:5" ht="14.25">
      <c r="A29" s="28" t="s">
        <v>10</v>
      </c>
      <c r="B29" s="28"/>
      <c r="C29" s="28"/>
      <c r="D29" s="28"/>
      <c r="E29" s="28"/>
    </row>
    <row r="30" spans="1:5" ht="14.25">
      <c r="A30" s="29" t="s">
        <v>11</v>
      </c>
      <c r="B30" s="29"/>
      <c r="C30" s="29"/>
      <c r="D30" s="7" t="s">
        <v>13</v>
      </c>
      <c r="E30" s="7"/>
    </row>
    <row r="31" spans="1:5" ht="14.25">
      <c r="A31" s="29" t="s">
        <v>12</v>
      </c>
      <c r="B31" s="29"/>
      <c r="C31" s="29"/>
      <c r="D31" s="27">
        <v>10</v>
      </c>
      <c r="E31" s="27"/>
    </row>
    <row r="32" spans="1:5" ht="14.25">
      <c r="A32" s="27" t="s">
        <v>14</v>
      </c>
      <c r="B32" s="27"/>
      <c r="C32" s="27"/>
      <c r="D32" s="27">
        <v>30</v>
      </c>
      <c r="E32" s="27"/>
    </row>
    <row r="33" spans="1:5" ht="14.25">
      <c r="A33" s="27" t="s">
        <v>15</v>
      </c>
      <c r="B33" s="27"/>
      <c r="C33" s="27"/>
      <c r="D33" s="27">
        <v>50</v>
      </c>
      <c r="E33" s="27"/>
    </row>
  </sheetData>
  <sheetProtection/>
  <mergeCells count="20">
    <mergeCell ref="I13:Q13"/>
    <mergeCell ref="J4:L4"/>
    <mergeCell ref="M4:O4"/>
    <mergeCell ref="I4:I5"/>
    <mergeCell ref="I14:I15"/>
    <mergeCell ref="J14:M14"/>
    <mergeCell ref="N14:Q14"/>
    <mergeCell ref="I3:O3"/>
    <mergeCell ref="A32:C32"/>
    <mergeCell ref="D32:E32"/>
    <mergeCell ref="A33:C33"/>
    <mergeCell ref="D33:E33"/>
    <mergeCell ref="A29:E29"/>
    <mergeCell ref="A30:C30"/>
    <mergeCell ref="A31:C31"/>
    <mergeCell ref="D31:E31"/>
    <mergeCell ref="A24:E24"/>
    <mergeCell ref="A4:E4"/>
    <mergeCell ref="A9:E9"/>
    <mergeCell ref="A16:E16"/>
  </mergeCells>
  <printOptions/>
  <pageMargins left="0.23" right="0.21" top="0.51" bottom="0.51" header="0.38" footer="0.3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2017-02-23T08:53:34Z</cp:lastPrinted>
  <dcterms:created xsi:type="dcterms:W3CDTF">2016-10-28T01:05:40Z</dcterms:created>
  <dcterms:modified xsi:type="dcterms:W3CDTF">2017-02-23T08:55:29Z</dcterms:modified>
  <cp:category/>
  <cp:version/>
  <cp:contentType/>
  <cp:contentStatus/>
</cp:coreProperties>
</file>